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8800" windowHeight="12345" activeTab="1"/>
  </bookViews>
  <sheets>
    <sheet name="vergi matrah oranları" sheetId="1" r:id="rId1"/>
    <sheet name="ÇEŞİTLİ ÖDEMELER BORDROSU" sheetId="2" r:id="rId2"/>
    <sheet name="Sayfa1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<sst xmlns="http://schemas.openxmlformats.org/spreadsheetml/2006/main" count="53" uniqueCount="53">
  <si>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Sıra No</t>
  </si>
  <si>
    <t>Bütçe Yılı</t>
  </si>
  <si>
    <t>Adı Soyadı</t>
  </si>
  <si>
    <t>Gelir Vergisi</t>
  </si>
  <si>
    <t>Damga Vergisi</t>
  </si>
  <si>
    <t>Düzenleyen</t>
  </si>
  <si>
    <t>Derece ve Kademesi</t>
  </si>
  <si>
    <t>Birim Amiri</t>
  </si>
  <si>
    <t xml:space="preserve">Ait Olduğu Ay </t>
  </si>
  <si>
    <t>KESİNTİLER</t>
  </si>
  <si>
    <t>TAHAKKUK EDEN ALACAĞIN</t>
  </si>
  <si>
    <t>ALACAKLININ</t>
  </si>
  <si>
    <t>Toplam</t>
  </si>
  <si>
    <t>Kesinti Toplamı</t>
  </si>
  <si>
    <t>T.C. / Vergi Kimlik No</t>
  </si>
  <si>
    <t xml:space="preserve">                                                                                      T O P L A M</t>
  </si>
  <si>
    <t xml:space="preserve">                             </t>
  </si>
  <si>
    <t>ÇEŞİTLİ  ÖDEMELER  BORDROSU</t>
  </si>
  <si>
    <t>M.Y.H.B.Y. Örnek No: 13</t>
  </si>
  <si>
    <t>Gösterge</t>
  </si>
  <si>
    <t>Ünvanı</t>
  </si>
  <si>
    <t>.................................................</t>
  </si>
  <si>
    <t>..........................................</t>
  </si>
  <si>
    <t>(Jüri Üyeliği)</t>
  </si>
  <si>
    <t>Aylık 
Katsayısı</t>
  </si>
  <si>
    <t>Adı Soyadı       :</t>
  </si>
  <si>
    <t>Unvanı             :</t>
  </si>
  <si>
    <t>İmzası             :</t>
  </si>
  <si>
    <t>Jüri
Üyelik                 Sayısı</t>
  </si>
  <si>
    <t>Vergi Dilimleri</t>
  </si>
  <si>
    <t>Matrah Üst Sınırı</t>
  </si>
  <si>
    <t>Vergi Oranı</t>
  </si>
  <si>
    <t>1.Dilim</t>
  </si>
  <si>
    <t>2.Dilim</t>
  </si>
  <si>
    <t>3.Dilim</t>
  </si>
  <si>
    <t>4.Dilim</t>
  </si>
  <si>
    <t>Sür.Top.
Gel.Ver.
Matrahı</t>
  </si>
  <si>
    <t>Ödenecek
Tutar</t>
  </si>
  <si>
    <t>1</t>
  </si>
  <si>
    <t>Fakülte Sekreteri</t>
  </si>
  <si>
    <t>Dekan V.</t>
  </si>
  <si>
    <t xml:space="preserve">Prof. Dr. </t>
  </si>
  <si>
    <t>formdaki sarı zeminli alanlarda oynama yapmayınız.</t>
  </si>
  <si>
    <t>Dairesi:………….</t>
  </si>
  <si>
    <t>Ocak</t>
  </si>
  <si>
    <t>2017</t>
  </si>
  <si>
    <t>110.000 Den Yukarısı</t>
  </si>
  <si>
    <t>13.000 TL'ye kadar </t>
  </si>
  <si>
    <t>30.000 TL'nin 13.000 TL'si için 1.950 TL, fazlası  </t>
  </si>
  <si>
    <t>70.000 TL'nin 30.000 TL'si için 5.350 TL, (ücret gelirlerinde 110.000 TL'nin </t>
  </si>
  <si>
    <t>30.000 TL'si için 5.350 TL), fazlası </t>
  </si>
  <si>
    <t>70.000 TL'den fazlasının 70.000 TL'si için 16.150 TL, (ücret gelirlerinde </t>
  </si>
  <si>
    <t>110.000 TL'den fazlasının 110.000 TL'si için 26.950 TL), fazlası 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</si>
</sst>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0_-;\-* #,##0.00_-;_-* &quot;-&quot;??_-;_-@_-"/>
    <numFmt numFmtId="173" formatCode="_-* #,##0_-;\-* #,##0_-;_-* &quot;-&quot;_-;_-@_-"/>
    <numFmt numFmtId="174" formatCode="_-&quot;TL&quot;\ * #,##0.00_-;\-&quot;TL&quot;\ * #,##0.00_-;_-&quot;TL&quot;\ * &quot;-&quot;??_-;_-@_-"/>
    <numFmt numFmtId="175" formatCode="_-&quot;TL&quot;\ * #,##0_-;\-&quot;TL&quot;\ * #,##0_-;_-&quot;TL&quot;\ * &quot;-&quot;_-;_-@_-"/>
    <numFmt numFmtId="176" formatCode="yyyy"/>
    <numFmt numFmtId="177" formatCode="[$-41F]dd\ mmmm\ yyyy\ dddd"/>
    <numFmt numFmtId="178" formatCode="\ yyyy\ dddd"/>
    <numFmt numFmtId="179" formatCode="\ yyyy"/>
    <numFmt numFmtId="180" formatCode="[$-41F]d\ mmm\ yyyy;@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.5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 Tur"/>
      <family val="0"/>
    </font>
    <font>
      <sz val="13.5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Tur"/>
      <family val="0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Arial Tu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0"/>
      <color rgb="FF777777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F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>
        <color indexed="63"/>
      </bottom>
    </border>
    <border>
      <left style="medium">
        <color rgb="FFDDDDDD"/>
      </left>
      <right style="medium">
        <color rgb="FFDDDDDD"/>
      </right>
      <top>
        <color indexed="63"/>
      </top>
      <bottom style="medium">
        <color rgb="FFDDDDDD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10" fillId="33" borderId="16" xfId="0" applyFont="1" applyFill="1" applyBorder="1" applyAlignment="1" applyProtection="1">
      <alignment/>
      <protection hidden="1"/>
    </xf>
    <xf numFmtId="0" fontId="10" fillId="33" borderId="17" xfId="0" applyFont="1" applyFill="1" applyBorder="1" applyAlignment="1" applyProtection="1">
      <alignment horizontal="center"/>
      <protection hidden="1"/>
    </xf>
    <xf numFmtId="0" fontId="10" fillId="33" borderId="18" xfId="0" applyFont="1" applyFill="1" applyBorder="1" applyAlignment="1" applyProtection="1">
      <alignment/>
      <protection hidden="1"/>
    </xf>
    <xf numFmtId="0" fontId="11" fillId="34" borderId="19" xfId="0" applyFont="1" applyFill="1" applyBorder="1" applyAlignment="1" applyProtection="1">
      <alignment horizontal="left"/>
      <protection hidden="1"/>
    </xf>
    <xf numFmtId="4" fontId="10" fillId="35" borderId="20" xfId="0" applyNumberFormat="1" applyFont="1" applyFill="1" applyBorder="1" applyAlignment="1" applyProtection="1">
      <alignment/>
      <protection locked="0"/>
    </xf>
    <xf numFmtId="4" fontId="10" fillId="35" borderId="21" xfId="0" applyNumberFormat="1" applyFont="1" applyFill="1" applyBorder="1" applyAlignment="1" applyProtection="1">
      <alignment horizontal="center"/>
      <protection locked="0"/>
    </xf>
    <xf numFmtId="0" fontId="11" fillId="34" borderId="22" xfId="0" applyFont="1" applyFill="1" applyBorder="1" applyAlignment="1" applyProtection="1">
      <alignment horizontal="left"/>
      <protection hidden="1"/>
    </xf>
    <xf numFmtId="4" fontId="10" fillId="35" borderId="23" xfId="0" applyNumberFormat="1" applyFont="1" applyFill="1" applyBorder="1" applyAlignment="1" applyProtection="1">
      <alignment/>
      <protection locked="0"/>
    </xf>
    <xf numFmtId="4" fontId="10" fillId="35" borderId="24" xfId="0" applyNumberFormat="1" applyFont="1" applyFill="1" applyBorder="1" applyAlignment="1" applyProtection="1">
      <alignment horizontal="center"/>
      <protection locked="0"/>
    </xf>
    <xf numFmtId="0" fontId="11" fillId="34" borderId="25" xfId="0" applyFont="1" applyFill="1" applyBorder="1" applyAlignment="1" applyProtection="1">
      <alignment horizontal="left"/>
      <protection hidden="1"/>
    </xf>
    <xf numFmtId="0" fontId="11" fillId="34" borderId="26" xfId="0" applyFont="1" applyFill="1" applyBorder="1" applyAlignment="1" applyProtection="1">
      <alignment horizontal="center"/>
      <protection hidden="1"/>
    </xf>
    <xf numFmtId="4" fontId="10" fillId="35" borderId="27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/>
    </xf>
    <xf numFmtId="4" fontId="8" fillId="0" borderId="28" xfId="0" applyNumberFormat="1" applyFont="1" applyBorder="1" applyAlignment="1">
      <alignment horizontal="center"/>
    </xf>
    <xf numFmtId="4" fontId="8" fillId="0" borderId="29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center"/>
    </xf>
    <xf numFmtId="49" fontId="50" fillId="36" borderId="31" xfId="0" applyNumberFormat="1" applyFont="1" applyFill="1" applyBorder="1" applyAlignment="1">
      <alignment/>
    </xf>
    <xf numFmtId="49" fontId="50" fillId="36" borderId="28" xfId="0" applyNumberFormat="1" applyFont="1" applyFill="1" applyBorder="1" applyAlignment="1">
      <alignment/>
    </xf>
    <xf numFmtId="49" fontId="50" fillId="36" borderId="31" xfId="0" applyNumberFormat="1" applyFont="1" applyFill="1" applyBorder="1" applyAlignment="1">
      <alignment horizontal="center"/>
    </xf>
    <xf numFmtId="0" fontId="50" fillId="36" borderId="28" xfId="0" applyFont="1" applyFill="1" applyBorder="1" applyAlignment="1">
      <alignment horizontal="center"/>
    </xf>
    <xf numFmtId="0" fontId="51" fillId="36" borderId="31" xfId="0" applyFont="1" applyFill="1" applyBorder="1" applyAlignment="1">
      <alignment horizontal="center"/>
    </xf>
    <xf numFmtId="49" fontId="50" fillId="36" borderId="32" xfId="0" applyNumberFormat="1" applyFont="1" applyFill="1" applyBorder="1" applyAlignment="1">
      <alignment/>
    </xf>
    <xf numFmtId="49" fontId="50" fillId="36" borderId="29" xfId="0" applyNumberFormat="1" applyFont="1" applyFill="1" applyBorder="1" applyAlignment="1">
      <alignment/>
    </xf>
    <xf numFmtId="0" fontId="50" fillId="36" borderId="32" xfId="0" applyFont="1" applyFill="1" applyBorder="1" applyAlignment="1">
      <alignment horizontal="center"/>
    </xf>
    <xf numFmtId="0" fontId="50" fillId="36" borderId="29" xfId="0" applyFont="1" applyFill="1" applyBorder="1" applyAlignment="1">
      <alignment horizontal="center"/>
    </xf>
    <xf numFmtId="49" fontId="50" fillId="36" borderId="33" xfId="0" applyNumberFormat="1" applyFont="1" applyFill="1" applyBorder="1" applyAlignment="1">
      <alignment/>
    </xf>
    <xf numFmtId="49" fontId="50" fillId="36" borderId="13" xfId="0" applyNumberFormat="1" applyFont="1" applyFill="1" applyBorder="1" applyAlignment="1">
      <alignment/>
    </xf>
    <xf numFmtId="0" fontId="50" fillId="36" borderId="33" xfId="0" applyFont="1" applyFill="1" applyBorder="1" applyAlignment="1">
      <alignment horizontal="center"/>
    </xf>
    <xf numFmtId="0" fontId="50" fillId="36" borderId="13" xfId="0" applyFont="1" applyFill="1" applyBorder="1" applyAlignment="1">
      <alignment horizontal="center"/>
    </xf>
    <xf numFmtId="4" fontId="8" fillId="37" borderId="28" xfId="0" applyNumberFormat="1" applyFont="1" applyFill="1" applyBorder="1" applyAlignment="1">
      <alignment horizontal="center"/>
    </xf>
    <xf numFmtId="4" fontId="8" fillId="37" borderId="31" xfId="0" applyNumberFormat="1" applyFont="1" applyFill="1" applyBorder="1" applyAlignment="1">
      <alignment horizontal="right"/>
    </xf>
    <xf numFmtId="4" fontId="8" fillId="37" borderId="29" xfId="0" applyNumberFormat="1" applyFont="1" applyFill="1" applyBorder="1" applyAlignment="1">
      <alignment horizontal="center"/>
    </xf>
    <xf numFmtId="4" fontId="8" fillId="37" borderId="32" xfId="0" applyNumberFormat="1" applyFont="1" applyFill="1" applyBorder="1" applyAlignment="1">
      <alignment horizontal="right"/>
    </xf>
    <xf numFmtId="4" fontId="8" fillId="37" borderId="13" xfId="0" applyNumberFormat="1" applyFont="1" applyFill="1" applyBorder="1" applyAlignment="1">
      <alignment horizontal="center"/>
    </xf>
    <xf numFmtId="4" fontId="8" fillId="37" borderId="33" xfId="0" applyNumberFormat="1" applyFont="1" applyFill="1" applyBorder="1" applyAlignment="1">
      <alignment horizontal="right"/>
    </xf>
    <xf numFmtId="4" fontId="8" fillId="37" borderId="30" xfId="0" applyNumberFormat="1" applyFont="1" applyFill="1" applyBorder="1" applyAlignment="1">
      <alignment horizontal="center"/>
    </xf>
    <xf numFmtId="4" fontId="8" fillId="37" borderId="34" xfId="0" applyNumberFormat="1" applyFont="1" applyFill="1" applyBorder="1" applyAlignment="1">
      <alignment horizontal="right"/>
    </xf>
    <xf numFmtId="4" fontId="8" fillId="37" borderId="32" xfId="0" applyNumberFormat="1" applyFont="1" applyFill="1" applyBorder="1" applyAlignment="1">
      <alignment horizontal="center"/>
    </xf>
    <xf numFmtId="4" fontId="8" fillId="37" borderId="11" xfId="0" applyNumberFormat="1" applyFont="1" applyFill="1" applyBorder="1" applyAlignment="1">
      <alignment horizontal="center"/>
    </xf>
    <xf numFmtId="0" fontId="4" fillId="37" borderId="35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8" fillId="0" borderId="34" xfId="0" applyFont="1" applyBorder="1" applyAlignment="1">
      <alignment horizontal="right"/>
    </xf>
    <xf numFmtId="49" fontId="8" fillId="0" borderId="34" xfId="0" applyNumberFormat="1" applyFont="1" applyBorder="1" applyAlignment="1">
      <alignment horizontal="right"/>
    </xf>
    <xf numFmtId="0" fontId="4" fillId="37" borderId="36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38" borderId="0" xfId="0" applyFill="1" applyAlignment="1">
      <alignment/>
    </xf>
    <xf numFmtId="4" fontId="54" fillId="37" borderId="28" xfId="0" applyNumberFormat="1" applyFont="1" applyFill="1" applyBorder="1" applyAlignment="1">
      <alignment horizontal="center"/>
    </xf>
    <xf numFmtId="0" fontId="55" fillId="39" borderId="37" xfId="0" applyFont="1" applyFill="1" applyBorder="1" applyAlignment="1">
      <alignment horizontal="left" vertical="center" wrapText="1" indent="1"/>
    </xf>
    <xf numFmtId="9" fontId="55" fillId="39" borderId="37" xfId="0" applyNumberFormat="1" applyFont="1" applyFill="1" applyBorder="1" applyAlignment="1">
      <alignment horizontal="left" vertical="center" wrapText="1" indent="1"/>
    </xf>
    <xf numFmtId="0" fontId="55" fillId="39" borderId="38" xfId="0" applyFont="1" applyFill="1" applyBorder="1" applyAlignment="1">
      <alignment horizontal="left" vertical="center" wrapText="1" indent="1"/>
    </xf>
    <xf numFmtId="0" fontId="55" fillId="39" borderId="39" xfId="0" applyFont="1" applyFill="1" applyBorder="1" applyAlignment="1">
      <alignment horizontal="left" vertical="center" wrapText="1" indent="1"/>
    </xf>
    <xf numFmtId="9" fontId="55" fillId="39" borderId="38" xfId="0" applyNumberFormat="1" applyFont="1" applyFill="1" applyBorder="1" applyAlignment="1">
      <alignment horizontal="left" vertical="center" wrapText="1" indent="1"/>
    </xf>
    <xf numFmtId="9" fontId="55" fillId="39" borderId="39" xfId="0" applyNumberFormat="1" applyFont="1" applyFill="1" applyBorder="1" applyAlignment="1">
      <alignment horizontal="left" vertical="center" wrapText="1" indent="1"/>
    </xf>
    <xf numFmtId="0" fontId="4" fillId="0" borderId="3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/>
    </xf>
    <xf numFmtId="0" fontId="7" fillId="0" borderId="0" xfId="0" applyFont="1" applyAlignment="1">
      <alignment horizontal="center" vertical="top"/>
    </xf>
    <xf numFmtId="0" fontId="4" fillId="0" borderId="31" xfId="0" applyFont="1" applyBorder="1" applyAlignment="1">
      <alignment horizontal="center" vertical="center" textRotation="90"/>
    </xf>
    <xf numFmtId="0" fontId="4" fillId="0" borderId="40" xfId="0" applyFont="1" applyBorder="1" applyAlignment="1">
      <alignment/>
    </xf>
    <xf numFmtId="0" fontId="4" fillId="0" borderId="33" xfId="0" applyFont="1" applyBorder="1" applyAlignment="1">
      <alignment/>
    </xf>
    <xf numFmtId="0" fontId="4" fillId="37" borderId="28" xfId="0" applyFont="1" applyFill="1" applyBorder="1" applyAlignment="1">
      <alignment horizontal="center"/>
    </xf>
    <xf numFmtId="0" fontId="4" fillId="37" borderId="35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textRotation="1" wrapText="1"/>
    </xf>
    <xf numFmtId="0" fontId="4" fillId="0" borderId="40" xfId="0" applyFont="1" applyBorder="1" applyAlignment="1">
      <alignment horizontal="center" vertical="center" textRotation="1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tabColor indexed="22"/>
  </sheetPr>
  <dimension ref="A1:H6"/>
  <sheetViews>
    <sheetView zoomScalePageLayoutView="0" workbookViewId="0" topLeftCell="A1">
      <selection activeCell="G10" sqref="G10"/>
    </sheetView>
  </sheetViews>
  <sheetFormatPr defaultColWidth="9.00390625" defaultRowHeight="12.75"/>
  <cols>
    <col min="2" max="2" width="28.125" style="0" customWidth="1"/>
    <col min="3" max="3" width="13.625" style="0" bestFit="1" customWidth="1"/>
    <col min="7" max="7" width="66.75390625" style="0" customWidth="1"/>
  </cols>
  <sheetData>
    <row r="1" spans="1:8" ht="22.5" customHeight="1" thickBot="1" thickTop="1">
      <c r="A1" s="15" t="s">
        <v>29</v>
      </c>
      <c r="B1" s="16" t="s">
        <v>30</v>
      </c>
      <c r="C1" s="17" t="s">
        <v>31</v>
      </c>
      <c r="G1" s="66" t="s">
        <v>47</v>
      </c>
      <c r="H1" s="67">
        <v>0.15</v>
      </c>
    </row>
    <row r="2" spans="1:8" ht="22.5" customHeight="1" thickBot="1" thickTop="1">
      <c r="A2" s="18" t="s">
        <v>32</v>
      </c>
      <c r="B2" s="19">
        <v>13000</v>
      </c>
      <c r="C2" s="20">
        <v>0.15</v>
      </c>
      <c r="G2" s="66" t="s">
        <v>48</v>
      </c>
      <c r="H2" s="67">
        <v>0.2</v>
      </c>
    </row>
    <row r="3" spans="1:8" ht="22.5" customHeight="1">
      <c r="A3" s="21" t="s">
        <v>33</v>
      </c>
      <c r="B3" s="22">
        <v>30000</v>
      </c>
      <c r="C3" s="23">
        <v>0.2</v>
      </c>
      <c r="G3" s="68" t="s">
        <v>49</v>
      </c>
      <c r="H3" s="70">
        <v>0.27</v>
      </c>
    </row>
    <row r="4" spans="1:8" ht="22.5" customHeight="1" thickBot="1">
      <c r="A4" s="21" t="s">
        <v>34</v>
      </c>
      <c r="B4" s="22">
        <v>70000</v>
      </c>
      <c r="C4" s="23">
        <v>0.27</v>
      </c>
      <c r="G4" s="69" t="s">
        <v>50</v>
      </c>
      <c r="H4" s="71"/>
    </row>
    <row r="5" spans="1:8" ht="22.5" customHeight="1" thickBot="1">
      <c r="A5" s="24" t="s">
        <v>35</v>
      </c>
      <c r="B5" s="25" t="s">
        <v>46</v>
      </c>
      <c r="C5" s="26">
        <v>0.35</v>
      </c>
      <c r="G5" s="68" t="s">
        <v>51</v>
      </c>
      <c r="H5" s="70">
        <v>0.35</v>
      </c>
    </row>
    <row r="6" spans="7:8" ht="15.75" customHeight="1" thickBot="1" thickTop="1">
      <c r="G6" s="69" t="s">
        <v>52</v>
      </c>
      <c r="H6" s="71"/>
    </row>
  </sheetData>
  <sheetProtection/>
  <mergeCells count="2">
    <mergeCell ref="H3:H4"/>
    <mergeCell ref="H5:H6"/>
  </mergeCells>
  <printOptions/>
  <pageMargins left="0.75" right="0.75" top="1" bottom="1" header="0.5" footer="0.5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">
    <tabColor indexed="22"/>
  </sheetPr>
  <dimension ref="A1:O30"/>
  <sheetViews>
    <sheetView tabSelected="1" zoomScalePageLayoutView="0" workbookViewId="0" topLeftCell="A4">
      <selection activeCell="T10" sqref="T10"/>
    </sheetView>
  </sheetViews>
  <sheetFormatPr defaultColWidth="9.00390625" defaultRowHeight="12.75"/>
  <cols>
    <col min="1" max="1" width="4.125" style="0" customWidth="1"/>
    <col min="2" max="2" width="13.875" style="0" customWidth="1"/>
    <col min="3" max="3" width="12.875" style="0" customWidth="1"/>
    <col min="4" max="4" width="28.125" style="0" customWidth="1"/>
    <col min="5" max="5" width="5.375" style="0" customWidth="1"/>
    <col min="6" max="6" width="10.25390625" style="0" customWidth="1"/>
    <col min="7" max="7" width="8.75390625" style="0" customWidth="1"/>
    <col min="8" max="8" width="7.00390625" style="0" customWidth="1"/>
    <col min="9" max="9" width="9.00390625" style="0" bestFit="1" customWidth="1"/>
    <col min="10" max="10" width="10.125" style="0" customWidth="1"/>
    <col min="11" max="11" width="8.00390625" style="0" customWidth="1"/>
    <col min="12" max="12" width="6.75390625" style="0" customWidth="1"/>
    <col min="13" max="13" width="9.25390625" style="0" customWidth="1"/>
    <col min="14" max="14" width="11.125" style="0" customWidth="1"/>
  </cols>
  <sheetData>
    <row r="1" spans="1:14" ht="17.25">
      <c r="A1" s="79" t="s">
        <v>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7.75" customHeight="1" thickBot="1">
      <c r="A2" s="94" t="s">
        <v>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22.5" customHeight="1" thickBot="1">
      <c r="A3" s="1" t="s">
        <v>16</v>
      </c>
      <c r="C3" s="12"/>
      <c r="D3" s="12"/>
      <c r="L3" s="75" t="s">
        <v>8</v>
      </c>
      <c r="M3" s="76"/>
      <c r="N3" s="58" t="s">
        <v>44</v>
      </c>
    </row>
    <row r="4" spans="1:14" ht="20.25" customHeight="1" thickBot="1">
      <c r="A4" s="27" t="s">
        <v>43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7" t="s">
        <v>1</v>
      </c>
      <c r="M4" s="78"/>
      <c r="N4" s="59" t="s">
        <v>45</v>
      </c>
    </row>
    <row r="5" spans="1:14" ht="18.75" customHeight="1" thickBot="1">
      <c r="A5" s="95" t="s">
        <v>0</v>
      </c>
      <c r="B5" s="89" t="s">
        <v>11</v>
      </c>
      <c r="C5" s="90"/>
      <c r="D5" s="90"/>
      <c r="E5" s="91"/>
      <c r="F5" s="82" t="s">
        <v>10</v>
      </c>
      <c r="G5" s="83"/>
      <c r="H5" s="83"/>
      <c r="I5" s="83"/>
      <c r="J5" s="2"/>
      <c r="K5" s="82" t="s">
        <v>9</v>
      </c>
      <c r="L5" s="83"/>
      <c r="M5" s="83"/>
      <c r="N5" s="92" t="s">
        <v>37</v>
      </c>
    </row>
    <row r="6" spans="1:14" ht="12.75" customHeight="1" thickBot="1">
      <c r="A6" s="96"/>
      <c r="B6" s="72" t="s">
        <v>14</v>
      </c>
      <c r="C6" s="84" t="s">
        <v>20</v>
      </c>
      <c r="D6" s="109" t="s">
        <v>2</v>
      </c>
      <c r="E6" s="104" t="s">
        <v>6</v>
      </c>
      <c r="F6" s="72" t="s">
        <v>24</v>
      </c>
      <c r="G6" s="102" t="s">
        <v>19</v>
      </c>
      <c r="H6" s="72" t="s">
        <v>28</v>
      </c>
      <c r="I6" s="109" t="s">
        <v>12</v>
      </c>
      <c r="J6" s="72" t="s">
        <v>36</v>
      </c>
      <c r="K6" s="84" t="s">
        <v>3</v>
      </c>
      <c r="L6" s="84" t="s">
        <v>4</v>
      </c>
      <c r="M6" s="84" t="s">
        <v>13</v>
      </c>
      <c r="N6" s="92"/>
    </row>
    <row r="7" spans="1:14" ht="13.5" thickBot="1">
      <c r="A7" s="96"/>
      <c r="B7" s="73"/>
      <c r="C7" s="87"/>
      <c r="D7" s="87"/>
      <c r="E7" s="105"/>
      <c r="F7" s="73"/>
      <c r="G7" s="103"/>
      <c r="H7" s="73"/>
      <c r="I7" s="110"/>
      <c r="J7" s="80"/>
      <c r="K7" s="85"/>
      <c r="L7" s="85"/>
      <c r="M7" s="85"/>
      <c r="N7" s="92"/>
    </row>
    <row r="8" spans="1:14" ht="23.25" customHeight="1" thickBot="1">
      <c r="A8" s="97"/>
      <c r="B8" s="74"/>
      <c r="C8" s="88"/>
      <c r="D8" s="88"/>
      <c r="E8" s="106"/>
      <c r="F8" s="101"/>
      <c r="G8" s="101"/>
      <c r="H8" s="74"/>
      <c r="I8" s="86"/>
      <c r="J8" s="81"/>
      <c r="K8" s="86"/>
      <c r="L8" s="100"/>
      <c r="M8" s="86"/>
      <c r="N8" s="93"/>
    </row>
    <row r="9" spans="1:15" ht="21.75" customHeight="1">
      <c r="A9" s="32" t="s">
        <v>38</v>
      </c>
      <c r="B9" s="33"/>
      <c r="C9" s="33"/>
      <c r="D9" s="33"/>
      <c r="E9" s="34"/>
      <c r="F9" s="35">
        <v>0.102706</v>
      </c>
      <c r="G9" s="36">
        <v>3000</v>
      </c>
      <c r="H9" s="35">
        <v>1</v>
      </c>
      <c r="I9" s="45">
        <f>VALUE(FIXED((F9*G9)*H9))</f>
        <v>308.12</v>
      </c>
      <c r="J9" s="28"/>
      <c r="K9" s="65">
        <f>VALUE(FIXED(IF(J9&lt;='vergi matrah oranları'!$B$2-I9,I9*15/100,IF(J9&lt;'vergi matrah oranları'!$B$2,(('vergi matrah oranları'!$B$2-J9)*15/100+(I9-('vergi matrah oranları'!$B$2-J9))*20/100),IF(J9&lt;='vergi matrah oranları'!$B$3-I9,I9*20/100,IF(J9&lt;'vergi matrah oranları'!$B$3,('vergi matrah oranları'!$B$3-J9)*20/100+(I9-('vergi matrah oranları'!$B$3-J9))*27/100,IF(J9&lt;='vergi matrah oranları'!$B$4-I9,I9*27/100,IF(J9&lt;'vergi matrah oranları'!$B$4,('vergi matrah oranları'!$B$4-J9)*27/100+(I9-('vergi matrah oranları'!$B$4-J9))*35/100,I9*35/100)))))),2))</f>
        <v>46.22</v>
      </c>
      <c r="L9" s="45">
        <f>VALUE(FIXED(I9*0.00759,2))</f>
        <v>2.34</v>
      </c>
      <c r="M9" s="45">
        <f>K9+L9</f>
        <v>48.56</v>
      </c>
      <c r="N9" s="46">
        <f>VALUE(FIXED(I9-M9,2))</f>
        <v>259.56</v>
      </c>
      <c r="O9" s="63"/>
    </row>
    <row r="10" spans="1:15" ht="21.75" customHeight="1">
      <c r="A10" s="37"/>
      <c r="B10" s="38"/>
      <c r="C10" s="38"/>
      <c r="D10" s="38"/>
      <c r="E10" s="37"/>
      <c r="F10" s="39"/>
      <c r="G10" s="40"/>
      <c r="H10" s="40"/>
      <c r="I10" s="53">
        <f aca="true" t="shared" si="0" ref="I10:I17">VALUE(FIXED((F10*G10)*H10))</f>
        <v>0</v>
      </c>
      <c r="J10" s="29"/>
      <c r="K10" s="47">
        <f>VALUE(FIXED(IF(J10&lt;='vergi matrah oranları'!$B$2-I10,I10*15/100,IF(J10&lt;'vergi matrah oranları'!$B$2,(('vergi matrah oranları'!$B$2-J10)*15/100+(I10-('vergi matrah oranları'!$B$2-J10))*20/100),IF(J10&lt;='vergi matrah oranları'!$B$3-I10,I10*20/100,IF(J10&lt;'vergi matrah oranları'!$B$3,('vergi matrah oranları'!$B$3-J10)*20/100+(I10-('vergi matrah oranları'!$B$3-J10))*27/100,IF(J10&lt;='vergi matrah oranları'!$B$4-I10,I10*27/100,IF(J10&lt;'vergi matrah oranları'!$B$4,('vergi matrah oranları'!$B$4-J10)*27/100+(I10-('vergi matrah oranları'!$B$4-J10))*35/100,I10*35/100)))))),2))</f>
        <v>0</v>
      </c>
      <c r="L10" s="53">
        <f aca="true" t="shared" si="1" ref="L10:L17">VALUE(FIXED(I10*0.00759,2))</f>
        <v>0</v>
      </c>
      <c r="M10" s="47">
        <f aca="true" t="shared" si="2" ref="M10:M17">K10+L10</f>
        <v>0</v>
      </c>
      <c r="N10" s="48">
        <f aca="true" t="shared" si="3" ref="N10:N17">VALUE(FIXED(I10-M10,2))</f>
        <v>0</v>
      </c>
      <c r="O10" s="63"/>
    </row>
    <row r="11" spans="1:14" ht="21.75" customHeight="1">
      <c r="A11" s="37"/>
      <c r="B11" s="38"/>
      <c r="C11" s="38"/>
      <c r="D11" s="38"/>
      <c r="E11" s="37"/>
      <c r="F11" s="39"/>
      <c r="G11" s="40"/>
      <c r="H11" s="40"/>
      <c r="I11" s="53">
        <f t="shared" si="0"/>
        <v>0</v>
      </c>
      <c r="J11" s="29"/>
      <c r="K11" s="47">
        <f>VALUE(FIXED(IF(J11&lt;='vergi matrah oranları'!$B$2-I11,I11*15/100,IF(J11&lt;'vergi matrah oranları'!$B$2,(('vergi matrah oranları'!$B$2-J11)*15/100+(I11-('vergi matrah oranları'!$B$2-J11))*20/100),IF(J11&lt;='vergi matrah oranları'!$B$3-I11,I11*20/100,IF(J11&lt;'vergi matrah oranları'!$B$3,('vergi matrah oranları'!$B$3-J11)*20/100+(I11-('vergi matrah oranları'!$B$3-J11))*27/100,IF(J11&lt;='vergi matrah oranları'!$B$4-I11,I11*27/100,IF(J11&lt;'vergi matrah oranları'!$B$4,('vergi matrah oranları'!$B$4-J11)*27/100+(I11-('vergi matrah oranları'!$B$4-J11))*35/100,I11*35/100)))))),2))</f>
        <v>0</v>
      </c>
      <c r="L11" s="53">
        <f t="shared" si="1"/>
        <v>0</v>
      </c>
      <c r="M11" s="47">
        <f t="shared" si="2"/>
        <v>0</v>
      </c>
      <c r="N11" s="48">
        <f t="shared" si="3"/>
        <v>0</v>
      </c>
    </row>
    <row r="12" spans="1:14" ht="21.75" customHeight="1">
      <c r="A12" s="37"/>
      <c r="B12" s="38"/>
      <c r="C12" s="38"/>
      <c r="D12" s="38"/>
      <c r="E12" s="37"/>
      <c r="F12" s="39"/>
      <c r="G12" s="40"/>
      <c r="H12" s="40"/>
      <c r="I12" s="53">
        <f t="shared" si="0"/>
        <v>0</v>
      </c>
      <c r="J12" s="29"/>
      <c r="K12" s="47">
        <f>VALUE(FIXED(IF(J12&lt;='vergi matrah oranları'!$B$2-I12,I12*15/100,IF(J12&lt;'vergi matrah oranları'!$B$2,(('vergi matrah oranları'!$B$2-J12)*15/100+(I12-('vergi matrah oranları'!$B$2-J12))*20/100),IF(J12&lt;='vergi matrah oranları'!$B$3-I12,I12*20/100,IF(J12&lt;'vergi matrah oranları'!$B$3,('vergi matrah oranları'!$B$3-J12)*20/100+(I12-('vergi matrah oranları'!$B$3-J12))*27/100,IF(J12&lt;='vergi matrah oranları'!$B$4-I12,I12*27/100,IF(J12&lt;'vergi matrah oranları'!$B$4,('vergi matrah oranları'!$B$4-J12)*27/100+(I12-('vergi matrah oranları'!$B$4-J12))*35/100,I12*35/100)))))),2))</f>
        <v>0</v>
      </c>
      <c r="L12" s="53">
        <f t="shared" si="1"/>
        <v>0</v>
      </c>
      <c r="M12" s="47">
        <f t="shared" si="2"/>
        <v>0</v>
      </c>
      <c r="N12" s="48">
        <f t="shared" si="3"/>
        <v>0</v>
      </c>
    </row>
    <row r="13" spans="1:14" ht="21.75" customHeight="1">
      <c r="A13" s="37"/>
      <c r="B13" s="38"/>
      <c r="C13" s="38"/>
      <c r="D13" s="38"/>
      <c r="E13" s="37"/>
      <c r="F13" s="39"/>
      <c r="G13" s="40"/>
      <c r="H13" s="40"/>
      <c r="I13" s="53">
        <f t="shared" si="0"/>
        <v>0</v>
      </c>
      <c r="J13" s="29"/>
      <c r="K13" s="47">
        <f>VALUE(FIXED(IF(J13&lt;='vergi matrah oranları'!$B$2-I13,I13*15/100,IF(J13&lt;'vergi matrah oranları'!$B$2,(('vergi matrah oranları'!$B$2-J13)*15/100+(I13-('vergi matrah oranları'!$B$2-J13))*20/100),IF(J13&lt;='vergi matrah oranları'!$B$3-I13,I13*20/100,IF(J13&lt;'vergi matrah oranları'!$B$3,('vergi matrah oranları'!$B$3-J13)*20/100+(I13-('vergi matrah oranları'!$B$3-J13))*27/100,IF(J13&lt;='vergi matrah oranları'!$B$4-I13,I13*27/100,IF(J13&lt;'vergi matrah oranları'!$B$4,('vergi matrah oranları'!$B$4-J13)*27/100+(I13-('vergi matrah oranları'!$B$4-J13))*35/100,I13*35/100)))))),2))</f>
        <v>0</v>
      </c>
      <c r="L13" s="53">
        <f t="shared" si="1"/>
        <v>0</v>
      </c>
      <c r="M13" s="47">
        <f t="shared" si="2"/>
        <v>0</v>
      </c>
      <c r="N13" s="48">
        <f t="shared" si="3"/>
        <v>0</v>
      </c>
    </row>
    <row r="14" spans="1:14" ht="21.75" customHeight="1">
      <c r="A14" s="37"/>
      <c r="B14" s="38"/>
      <c r="C14" s="38"/>
      <c r="D14" s="38"/>
      <c r="E14" s="37"/>
      <c r="F14" s="39"/>
      <c r="G14" s="40"/>
      <c r="H14" s="40"/>
      <c r="I14" s="53">
        <f t="shared" si="0"/>
        <v>0</v>
      </c>
      <c r="J14" s="29"/>
      <c r="K14" s="47">
        <f>VALUE(FIXED(IF(J14&lt;='vergi matrah oranları'!$B$2-I14,I14*15/100,IF(J14&lt;'vergi matrah oranları'!$B$2,(('vergi matrah oranları'!$B$2-J14)*15/100+(I14-('vergi matrah oranları'!$B$2-J14))*20/100),IF(J14&lt;='vergi matrah oranları'!$B$3-I14,I14*20/100,IF(J14&lt;'vergi matrah oranları'!$B$3,('vergi matrah oranları'!$B$3-J14)*20/100+(I14-('vergi matrah oranları'!$B$3-J14))*27/100,IF(J14&lt;='vergi matrah oranları'!$B$4-I14,I14*27/100,IF(J14&lt;'vergi matrah oranları'!$B$4,('vergi matrah oranları'!$B$4-J14)*27/100+(I14-('vergi matrah oranları'!$B$4-J14))*35/100,I14*35/100)))))),2))</f>
        <v>0</v>
      </c>
      <c r="L14" s="53">
        <f t="shared" si="1"/>
        <v>0</v>
      </c>
      <c r="M14" s="47">
        <f t="shared" si="2"/>
        <v>0</v>
      </c>
      <c r="N14" s="48">
        <f t="shared" si="3"/>
        <v>0</v>
      </c>
    </row>
    <row r="15" spans="1:14" ht="21.75" customHeight="1">
      <c r="A15" s="37"/>
      <c r="B15" s="38"/>
      <c r="C15" s="38"/>
      <c r="D15" s="38"/>
      <c r="E15" s="37"/>
      <c r="F15" s="39"/>
      <c r="G15" s="40"/>
      <c r="H15" s="40"/>
      <c r="I15" s="53">
        <f t="shared" si="0"/>
        <v>0</v>
      </c>
      <c r="J15" s="29"/>
      <c r="K15" s="47">
        <f>VALUE(FIXED(IF(J15&lt;='vergi matrah oranları'!$B$2-I15,I15*15/100,IF(J15&lt;'vergi matrah oranları'!$B$2,(('vergi matrah oranları'!$B$2-J15)*15/100+(I15-('vergi matrah oranları'!$B$2-J15))*20/100),IF(J15&lt;='vergi matrah oranları'!$B$3-I15,I15*20/100,IF(J15&lt;'vergi matrah oranları'!$B$3,('vergi matrah oranları'!$B$3-J15)*20/100+(I15-('vergi matrah oranları'!$B$3-J15))*27/100,IF(J15&lt;='vergi matrah oranları'!$B$4-I15,I15*27/100,IF(J15&lt;'vergi matrah oranları'!$B$4,('vergi matrah oranları'!$B$4-J15)*27/100+(I15-('vergi matrah oranları'!$B$4-J15))*35/100,I15*35/100)))))),2))</f>
        <v>0</v>
      </c>
      <c r="L15" s="53">
        <f t="shared" si="1"/>
        <v>0</v>
      </c>
      <c r="M15" s="47">
        <f t="shared" si="2"/>
        <v>0</v>
      </c>
      <c r="N15" s="48">
        <f t="shared" si="3"/>
        <v>0</v>
      </c>
    </row>
    <row r="16" spans="1:14" ht="21.75" customHeight="1">
      <c r="A16" s="37"/>
      <c r="B16" s="38"/>
      <c r="C16" s="38"/>
      <c r="D16" s="38"/>
      <c r="E16" s="37"/>
      <c r="F16" s="39"/>
      <c r="G16" s="40"/>
      <c r="H16" s="40"/>
      <c r="I16" s="53">
        <f t="shared" si="0"/>
        <v>0</v>
      </c>
      <c r="J16" s="29"/>
      <c r="K16" s="47">
        <f>VALUE(FIXED(IF(J16&lt;='vergi matrah oranları'!$B$2-I16,I16*15/100,IF(J16&lt;'vergi matrah oranları'!$B$2,(('vergi matrah oranları'!$B$2-J16)*15/100+(I16-('vergi matrah oranları'!$B$2-J16))*20/100),IF(J16&lt;='vergi matrah oranları'!$B$3-I16,I16*20/100,IF(J16&lt;'vergi matrah oranları'!$B$3,('vergi matrah oranları'!$B$3-J16)*20/100+(I16-('vergi matrah oranları'!$B$3-J16))*27/100,IF(J16&lt;='vergi matrah oranları'!$B$4-I16,I16*27/100,IF(J16&lt;'vergi matrah oranları'!$B$4,('vergi matrah oranları'!$B$4-J16)*27/100+(I16-('vergi matrah oranları'!$B$4-J16))*35/100,I16*35/100)))))),2))</f>
        <v>0</v>
      </c>
      <c r="L16" s="53">
        <f t="shared" si="1"/>
        <v>0</v>
      </c>
      <c r="M16" s="47">
        <f t="shared" si="2"/>
        <v>0</v>
      </c>
      <c r="N16" s="48">
        <f t="shared" si="3"/>
        <v>0</v>
      </c>
    </row>
    <row r="17" spans="1:14" ht="21.75" customHeight="1" thickBot="1">
      <c r="A17" s="41"/>
      <c r="B17" s="42"/>
      <c r="C17" s="42"/>
      <c r="D17" s="42"/>
      <c r="E17" s="41"/>
      <c r="F17" s="43"/>
      <c r="G17" s="44"/>
      <c r="H17" s="44"/>
      <c r="I17" s="54">
        <f t="shared" si="0"/>
        <v>0</v>
      </c>
      <c r="J17" s="30"/>
      <c r="K17" s="49">
        <f>VALUE(FIXED(IF(J17&lt;='vergi matrah oranları'!$B$2-I17,I17*15/100,IF(J17&lt;'vergi matrah oranları'!$B$2,(('vergi matrah oranları'!$B$2-J17)*15/100+(I17-('vergi matrah oranları'!$B$2-J17))*20/100),IF(J17&lt;='vergi matrah oranları'!$B$3-I17,I17*20/100,IF(J17&lt;'vergi matrah oranları'!$B$3,('vergi matrah oranları'!$B$3-J17)*20/100+(I17-('vergi matrah oranları'!$B$3-J17))*27/100,IF(J17&lt;='vergi matrah oranları'!$B$4-I17,I17*27/100,IF(J17&lt;'vergi matrah oranları'!$B$4,('vergi matrah oranları'!$B$4-J17)*27/100+(I17-('vergi matrah oranları'!$B$4-J17))*35/100,I17*35/100)))))),2))</f>
        <v>0</v>
      </c>
      <c r="L17" s="54">
        <f t="shared" si="1"/>
        <v>0</v>
      </c>
      <c r="M17" s="49">
        <f t="shared" si="2"/>
        <v>0</v>
      </c>
      <c r="N17" s="50">
        <f t="shared" si="3"/>
        <v>0</v>
      </c>
    </row>
    <row r="18" spans="1:14" ht="24.75" customHeight="1" thickBot="1">
      <c r="A18" s="107" t="s">
        <v>15</v>
      </c>
      <c r="B18" s="108"/>
      <c r="C18" s="108"/>
      <c r="D18" s="108"/>
      <c r="E18" s="108"/>
      <c r="F18" s="108"/>
      <c r="G18" s="108"/>
      <c r="H18" s="108"/>
      <c r="I18" s="51">
        <f>SUM(I9:I17)</f>
        <v>308.12</v>
      </c>
      <c r="J18" s="31"/>
      <c r="K18" s="51">
        <f>SUM(K9:K17)</f>
        <v>46.22</v>
      </c>
      <c r="L18" s="51">
        <f>SUM(L9:L17)</f>
        <v>2.34</v>
      </c>
      <c r="M18" s="51">
        <f>SUM(M9:M17)</f>
        <v>48.56</v>
      </c>
      <c r="N18" s="52">
        <f>SUM(N9:N17)</f>
        <v>259.56</v>
      </c>
    </row>
    <row r="19" spans="1:14" ht="23.25" customHeight="1">
      <c r="A19" s="98" t="str">
        <f>CONCATENATE("Jüri üyeliği için"," ",N18," TL"," ","tahakkuk ettirilmiştir.")</f>
        <v>Jüri üyeliği için 259,56 TL tahakkuk ettirilmiştir.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55"/>
      <c r="M19" s="55"/>
      <c r="N19" s="60"/>
    </row>
    <row r="20" spans="1:14" ht="12.75">
      <c r="A20" s="6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0"/>
      <c r="N20" s="5"/>
    </row>
    <row r="21" spans="1:14" ht="12.75">
      <c r="A21" s="4"/>
      <c r="B21" s="11"/>
      <c r="C21" s="11"/>
      <c r="D21" s="10"/>
      <c r="E21" s="13"/>
      <c r="F21" s="13"/>
      <c r="G21" s="62"/>
      <c r="H21" s="62"/>
      <c r="I21" s="62"/>
      <c r="J21" s="62"/>
      <c r="K21" s="11"/>
      <c r="L21" s="11"/>
      <c r="M21" s="62"/>
      <c r="N21" s="14"/>
    </row>
    <row r="22" spans="1:14" ht="12.75">
      <c r="A22" s="4"/>
      <c r="B22" s="11"/>
      <c r="C22" s="11"/>
      <c r="D22" s="13" t="s">
        <v>5</v>
      </c>
      <c r="E22" s="62"/>
      <c r="F22" s="13"/>
      <c r="G22" s="11"/>
      <c r="H22" s="62"/>
      <c r="I22" s="62"/>
      <c r="J22" s="13" t="s">
        <v>7</v>
      </c>
      <c r="K22" s="13"/>
      <c r="L22" s="13"/>
      <c r="M22" s="11"/>
      <c r="N22" s="5"/>
    </row>
    <row r="23" spans="1:14" ht="12.75">
      <c r="A23" s="4"/>
      <c r="B23" s="11"/>
      <c r="C23" s="10" t="s">
        <v>25</v>
      </c>
      <c r="D23" s="10"/>
      <c r="E23" s="62"/>
      <c r="F23" s="9"/>
      <c r="G23" s="9"/>
      <c r="H23" s="62"/>
      <c r="I23" s="62"/>
      <c r="J23" s="11" t="s">
        <v>41</v>
      </c>
      <c r="K23" s="62"/>
      <c r="L23" s="11"/>
      <c r="M23" s="11"/>
      <c r="N23" s="5"/>
    </row>
    <row r="24" spans="1:14" ht="12.75">
      <c r="A24" s="4"/>
      <c r="B24" s="11"/>
      <c r="C24" s="11" t="s">
        <v>26</v>
      </c>
      <c r="D24" s="10" t="s">
        <v>39</v>
      </c>
      <c r="E24" s="62"/>
      <c r="F24" s="9"/>
      <c r="G24" s="9"/>
      <c r="H24" s="62"/>
      <c r="I24" s="62"/>
      <c r="J24" s="11" t="s">
        <v>40</v>
      </c>
      <c r="K24" s="62"/>
      <c r="L24" s="11"/>
      <c r="M24" s="11"/>
      <c r="N24" s="5"/>
    </row>
    <row r="25" spans="1:14" ht="12.75">
      <c r="A25" s="4"/>
      <c r="B25" s="11"/>
      <c r="C25" s="11" t="s">
        <v>27</v>
      </c>
      <c r="D25" s="10" t="s">
        <v>21</v>
      </c>
      <c r="E25" s="62"/>
      <c r="F25" s="9"/>
      <c r="G25" s="9"/>
      <c r="H25" s="62"/>
      <c r="I25" s="62"/>
      <c r="J25" s="11" t="s">
        <v>22</v>
      </c>
      <c r="K25" s="62"/>
      <c r="L25" s="11"/>
      <c r="M25" s="11"/>
      <c r="N25" s="5"/>
    </row>
    <row r="26" spans="1:14" ht="24.75" customHeight="1" thickBot="1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7"/>
    </row>
    <row r="27" spans="1:14" ht="12.75">
      <c r="A27" s="56" t="s">
        <v>18</v>
      </c>
      <c r="B27" s="57"/>
      <c r="C27" s="5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30" spans="1:4" ht="12.75">
      <c r="A30" s="64" t="s">
        <v>42</v>
      </c>
      <c r="B30" s="64"/>
      <c r="C30" s="64"/>
      <c r="D30" s="64"/>
    </row>
  </sheetData>
  <sheetProtection/>
  <mergeCells count="23">
    <mergeCell ref="I6:I8"/>
    <mergeCell ref="B6:B8"/>
    <mergeCell ref="D6:D8"/>
    <mergeCell ref="N5:N8"/>
    <mergeCell ref="A2:N2"/>
    <mergeCell ref="A5:A8"/>
    <mergeCell ref="A19:K19"/>
    <mergeCell ref="K6:K8"/>
    <mergeCell ref="L6:L8"/>
    <mergeCell ref="F6:F8"/>
    <mergeCell ref="G6:G8"/>
    <mergeCell ref="E6:E8"/>
    <mergeCell ref="A18:H18"/>
    <mergeCell ref="H6:H8"/>
    <mergeCell ref="L3:M3"/>
    <mergeCell ref="L4:M4"/>
    <mergeCell ref="A1:N1"/>
    <mergeCell ref="J6:J8"/>
    <mergeCell ref="K5:M5"/>
    <mergeCell ref="M6:M8"/>
    <mergeCell ref="F5:I5"/>
    <mergeCell ref="C6:C8"/>
    <mergeCell ref="B5:E5"/>
  </mergeCells>
  <conditionalFormatting sqref="K10:N17">
    <cfRule type="cellIs" priority="3" dxfId="3" operator="equal" stopIfTrue="1">
      <formula>0</formula>
    </cfRule>
  </conditionalFormatting>
  <conditionalFormatting sqref="I9:I17">
    <cfRule type="cellIs" priority="2" dxfId="3" operator="equal" stopIfTrue="1">
      <formula>0</formula>
    </cfRule>
  </conditionalFormatting>
  <conditionalFormatting sqref="K9:N17">
    <cfRule type="cellIs" priority="1" dxfId="3" operator="equal" stopIfTrue="1">
      <formula>0</formula>
    </cfRule>
  </conditionalFormatting>
  <printOptions/>
  <pageMargins left="0.5511811023622047" right="0.5511811023622047" top="0.7874015748031497" bottom="0.7874015748031497" header="0" footer="0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SELÇUK TEKTAŞ</cp:lastModifiedBy>
  <cp:lastPrinted>2013-09-23T05:56:27Z</cp:lastPrinted>
  <dcterms:created xsi:type="dcterms:W3CDTF">2010-02-28T20:35:54Z</dcterms:created>
  <dcterms:modified xsi:type="dcterms:W3CDTF">2019-05-27T07:19:13Z</dcterms:modified>
  <cp:category/>
  <cp:version/>
  <cp:contentType/>
  <cp:contentStatus/>
</cp:coreProperties>
</file>